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1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FSCME 2017-2018\2019 Financials\"/>
    </mc:Choice>
  </mc:AlternateContent>
  <xr:revisionPtr revIDLastSave="0" documentId="8_{DB10F8BE-F735-4586-9DC1-FF4CF4486C08}" xr6:coauthVersionLast="45" xr6:coauthVersionMax="45" xr10:uidLastSave="{00000000-0000-0000-0000-000000000000}"/>
  <bookViews>
    <workbookView xWindow="0" yWindow="0" windowWidth="17370" windowHeight="6090" xr2:uid="{470DAC64-404B-4B2C-9D2E-7B10EA76F348}"/>
  </bookViews>
  <sheets>
    <sheet name="May 22, 2019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2" l="1"/>
  <c r="E23" i="2"/>
  <c r="E25" i="2"/>
  <c r="G8" i="2" l="1"/>
  <c r="G31" i="2"/>
  <c r="G33" i="2" s="1"/>
  <c r="C25" i="2"/>
  <c r="G24" i="2"/>
  <c r="G23" i="2"/>
  <c r="G22" i="2"/>
  <c r="G21" i="2"/>
  <c r="L20" i="2"/>
  <c r="E11" i="2" s="1"/>
  <c r="G11" i="2" s="1"/>
  <c r="J20" i="2"/>
  <c r="E10" i="2" s="1"/>
  <c r="G20" i="2"/>
  <c r="G19" i="2"/>
  <c r="G18" i="2"/>
  <c r="G16" i="2"/>
  <c r="C12" i="2"/>
  <c r="G9" i="2"/>
  <c r="G10" i="2" l="1"/>
  <c r="E12" i="2"/>
  <c r="C27" i="2"/>
  <c r="G12" i="2"/>
  <c r="E27" i="2"/>
  <c r="G17" i="2"/>
  <c r="G25" i="2" s="1"/>
  <c r="G27" i="2" l="1"/>
</calcChain>
</file>

<file path=xl/sharedStrings.xml><?xml version="1.0" encoding="utf-8"?>
<sst xmlns="http://schemas.openxmlformats.org/spreadsheetml/2006/main" count="43" uniqueCount="42">
  <si>
    <t>AFSCME LOCAL 3845</t>
  </si>
  <si>
    <t>Treasurer's Report</t>
  </si>
  <si>
    <t>as of May 22, 2019</t>
  </si>
  <si>
    <t xml:space="preserve">                                  </t>
  </si>
  <si>
    <t>Income</t>
  </si>
  <si>
    <t>2019 Budget</t>
  </si>
  <si>
    <t>Actual</t>
  </si>
  <si>
    <t>Budget Balance</t>
  </si>
  <si>
    <t>Council 2</t>
  </si>
  <si>
    <t>Interest</t>
  </si>
  <si>
    <t>Jan 1 2019 Cash Balance Checking</t>
  </si>
  <si>
    <t>Jan</t>
  </si>
  <si>
    <t>Cash Balance Savings</t>
  </si>
  <si>
    <t>Feb</t>
  </si>
  <si>
    <t>Deposits</t>
  </si>
  <si>
    <t>March</t>
  </si>
  <si>
    <t>Interest Income</t>
  </si>
  <si>
    <t>April</t>
  </si>
  <si>
    <t>Total Income</t>
  </si>
  <si>
    <t>May</t>
  </si>
  <si>
    <t>June</t>
  </si>
  <si>
    <t>July</t>
  </si>
  <si>
    <t>Expenses</t>
  </si>
  <si>
    <t>August</t>
  </si>
  <si>
    <t>Executive Board Meeting Expenses</t>
  </si>
  <si>
    <t>Sept</t>
  </si>
  <si>
    <t>Travel (Taxi / Airfare / Parking / Meals / Lodging)</t>
  </si>
  <si>
    <t>Oct</t>
  </si>
  <si>
    <t>Charity Donations (incl golf tournament)</t>
  </si>
  <si>
    <t>Nov</t>
  </si>
  <si>
    <t>Insurance (Surety Bond)</t>
  </si>
  <si>
    <t>Dec</t>
  </si>
  <si>
    <t>Ballot / Levy work</t>
  </si>
  <si>
    <t>General Membership Events (meetings, parties, etc)</t>
  </si>
  <si>
    <t>Holiday Party</t>
  </si>
  <si>
    <t>Recognition Fund</t>
  </si>
  <si>
    <t>Misc Fees &amp; Office Supplies</t>
  </si>
  <si>
    <t>Total Expenses</t>
  </si>
  <si>
    <t>End Balance</t>
  </si>
  <si>
    <t>May 22, 2019 balance</t>
  </si>
  <si>
    <t>Ending Fund: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</si>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</sst>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44" fontId="4" fillId="0" borderId="0" xfId="1" applyFont="1"/>
    <xf numFmtId="0" fontId="3" fillId="0" borderId="0" xfId="0" applyFont="1"/>
    <xf numFmtId="44" fontId="0" fillId="0" borderId="0" xfId="1" applyFo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0" borderId="1" xfId="0" applyFont="1" applyBorder="1"/>
    <xf numFmtId="44" fontId="4" fillId="0" borderId="2" xfId="1" applyFont="1" applyBorder="1"/>
    <xf numFmtId="44" fontId="4" fillId="0" borderId="1" xfId="1" applyFont="1" applyBorder="1"/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right" wrapText="1"/>
    </xf>
    <xf numFmtId="44" fontId="4" fillId="0" borderId="0" xfId="1" applyFont="1" applyAlignment="1">
      <alignment horizontal="right"/>
    </xf>
    <xf numFmtId="0" fontId="4" fillId="0" borderId="4" xfId="0" applyFont="1" applyBorder="1"/>
    <xf numFmtId="44" fontId="4" fillId="0" borderId="0" xfId="1" applyFont="1" applyBorder="1"/>
    <xf numFmtId="44" fontId="4" fillId="0" borderId="6" xfId="1" applyFont="1" applyBorder="1" applyAlignment="1">
      <alignment horizontal="right"/>
    </xf>
    <xf numFmtId="44" fontId="4" fillId="0" borderId="0" xfId="1" applyFont="1" applyBorder="1" applyAlignment="1">
      <alignment horizontal="right"/>
    </xf>
    <xf numFmtId="44" fontId="4" fillId="0" borderId="7" xfId="1" applyFont="1" applyBorder="1"/>
    <xf numFmtId="0" fontId="4" fillId="0" borderId="8" xfId="0" applyFont="1" applyBorder="1"/>
    <xf numFmtId="44" fontId="4" fillId="0" borderId="9" xfId="1" applyFont="1" applyBorder="1"/>
    <xf numFmtId="44" fontId="4" fillId="0" borderId="8" xfId="1" applyFont="1" applyBorder="1"/>
    <xf numFmtId="44" fontId="4" fillId="0" borderId="7" xfId="0" applyNumberFormat="1" applyFont="1" applyBorder="1"/>
    <xf numFmtId="44" fontId="4" fillId="0" borderId="0" xfId="0" applyNumberFormat="1" applyFont="1" applyBorder="1"/>
    <xf numFmtId="0" fontId="3" fillId="0" borderId="0" xfId="0" applyFont="1" applyAlignment="1">
      <alignment horizontal="left"/>
    </xf>
    <xf numFmtId="44" fontId="3" fillId="0" borderId="0" xfId="0" applyNumberFormat="1" applyFont="1"/>
    <xf numFmtId="8" fontId="3" fillId="0" borderId="0" xfId="0" applyNumberFormat="1" applyFont="1"/>
    <xf numFmtId="44" fontId="4" fillId="0" borderId="0" xfId="0" applyNumberFormat="1" applyFont="1"/>
    <xf numFmtId="8" fontId="4" fillId="0" borderId="0" xfId="0" applyNumberFormat="1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5" xfId="0" applyNumberFormat="1" applyFont="1" applyBorder="1"/>
    <xf numFmtId="4" fontId="4" fillId="0" borderId="10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9DA5-9570-4485-A403-E439FD377128}">
  <sheetPr>
    <pageSetUpPr fitToPage="1"/>
  </sheetPr>
  <dimension ref="A1:P39"/>
  <sheetViews>
    <sheetView tabSelected="1" topLeftCell="B1" zoomScale="144" zoomScaleNormal="144" workbookViewId="0">
      <selection activeCell="B9" sqref="B9"/>
    </sheetView>
  </sheetViews>
  <sheetFormatPr defaultRowHeight="15"/>
  <cols>
    <col min="1" max="1" width="16.140625" style="29" customWidth="1"/>
    <col min="2" max="2" width="40.85546875" customWidth="1"/>
    <col min="3" max="3" width="14.28515625" customWidth="1"/>
    <col min="4" max="4" width="4.42578125" customWidth="1"/>
    <col min="5" max="5" width="14.28515625" customWidth="1"/>
    <col min="6" max="6" width="3.5703125" customWidth="1"/>
    <col min="7" max="7" width="15.42578125" customWidth="1"/>
    <col min="8" max="8" width="8" customWidth="1"/>
    <col min="10" max="10" width="11" customWidth="1"/>
    <col min="11" max="11" width="4.5703125" customWidth="1"/>
    <col min="12" max="12" width="9.28515625" style="4" customWidth="1"/>
  </cols>
  <sheetData>
    <row r="1" spans="1:16" ht="23.25">
      <c r="A1" s="36" t="s">
        <v>0</v>
      </c>
      <c r="B1" s="37"/>
      <c r="C1" s="37"/>
      <c r="D1" s="37"/>
      <c r="E1" s="37"/>
      <c r="F1" s="37"/>
      <c r="G1" s="37"/>
      <c r="H1" s="1"/>
      <c r="I1" s="1"/>
      <c r="J1" s="1"/>
      <c r="K1" s="1"/>
      <c r="L1" s="2"/>
      <c r="M1" s="1"/>
      <c r="N1" s="1"/>
      <c r="O1" s="32"/>
      <c r="P1" s="32"/>
    </row>
    <row r="2" spans="1:16">
      <c r="A2" s="34"/>
      <c r="B2" s="3"/>
      <c r="C2" s="3"/>
      <c r="D2" s="3"/>
      <c r="E2" s="3"/>
      <c r="F2" s="3"/>
      <c r="G2" s="3"/>
      <c r="H2" s="1"/>
      <c r="I2" s="1"/>
      <c r="J2" s="1"/>
      <c r="K2" s="1"/>
      <c r="L2" s="2"/>
      <c r="M2" s="1"/>
      <c r="N2" s="1"/>
      <c r="O2" s="3"/>
      <c r="P2" s="3"/>
    </row>
    <row r="3" spans="1:16" ht="15.75">
      <c r="A3" s="38" t="s">
        <v>1</v>
      </c>
      <c r="B3" s="38"/>
      <c r="C3" s="38"/>
      <c r="D3" s="38"/>
      <c r="E3" s="38"/>
      <c r="F3" s="38"/>
      <c r="G3" s="38"/>
      <c r="H3" s="1"/>
      <c r="I3" s="1"/>
      <c r="J3" s="1"/>
      <c r="K3" s="1"/>
      <c r="L3" s="2"/>
      <c r="M3" s="1"/>
      <c r="N3" s="1"/>
      <c r="O3" s="33"/>
      <c r="P3" s="33"/>
    </row>
    <row r="4" spans="1:16">
      <c r="A4" s="39" t="s">
        <v>2</v>
      </c>
      <c r="B4" s="39"/>
      <c r="C4" s="40"/>
      <c r="D4" s="40"/>
      <c r="E4" s="40"/>
      <c r="F4" s="40"/>
      <c r="G4" s="40"/>
      <c r="H4" s="1"/>
      <c r="I4" s="1"/>
      <c r="O4" s="5"/>
      <c r="P4" s="5"/>
    </row>
    <row r="5" spans="1:16">
      <c r="A5" s="6"/>
      <c r="B5" s="1"/>
      <c r="C5" s="1"/>
      <c r="D5" s="1"/>
      <c r="E5" s="1"/>
      <c r="F5" s="1"/>
      <c r="G5" s="1"/>
      <c r="H5" s="1"/>
      <c r="I5" s="1"/>
      <c r="O5" s="1"/>
      <c r="P5" s="1"/>
    </row>
    <row r="6" spans="1:16">
      <c r="A6" s="6"/>
      <c r="B6" s="1" t="s">
        <v>3</v>
      </c>
      <c r="C6" s="1"/>
      <c r="D6" s="1"/>
      <c r="E6" s="1"/>
      <c r="F6" s="1"/>
      <c r="G6" s="1"/>
      <c r="H6" s="1"/>
      <c r="I6" s="1"/>
      <c r="O6" s="1"/>
      <c r="P6" s="1"/>
    </row>
    <row r="7" spans="1:16" ht="15.95" customHeight="1">
      <c r="A7" s="34" t="s">
        <v>4</v>
      </c>
      <c r="B7" s="3"/>
      <c r="C7" s="34" t="s">
        <v>5</v>
      </c>
      <c r="D7" s="34"/>
      <c r="E7" s="34" t="s">
        <v>6</v>
      </c>
      <c r="F7" s="34"/>
      <c r="G7" s="34" t="s">
        <v>7</v>
      </c>
      <c r="H7" s="1"/>
      <c r="I7" s="7" t="s">
        <v>8</v>
      </c>
      <c r="J7" s="8"/>
      <c r="K7" s="9"/>
      <c r="L7" s="10" t="s">
        <v>9</v>
      </c>
      <c r="M7" s="1"/>
      <c r="O7" s="3"/>
      <c r="P7" s="11"/>
    </row>
    <row r="8" spans="1:16" ht="15.95" customHeight="1">
      <c r="A8" s="34"/>
      <c r="B8" s="1" t="s">
        <v>10</v>
      </c>
      <c r="C8" s="12">
        <v>7842</v>
      </c>
      <c r="D8" s="12"/>
      <c r="E8" s="12">
        <v>7842</v>
      </c>
      <c r="F8" s="12"/>
      <c r="G8" s="12">
        <f>+E8-C8</f>
        <v>0</v>
      </c>
      <c r="H8" s="1"/>
      <c r="I8" s="13" t="s">
        <v>11</v>
      </c>
      <c r="J8" s="14">
        <v>563.5</v>
      </c>
      <c r="K8" s="13"/>
      <c r="L8" s="30">
        <v>0.3</v>
      </c>
      <c r="M8" s="1"/>
      <c r="O8" s="3"/>
      <c r="P8" s="12"/>
    </row>
    <row r="9" spans="1:16" ht="15.95" customHeight="1">
      <c r="A9" s="34"/>
      <c r="B9" s="1" t="s">
        <v>12</v>
      </c>
      <c r="C9" s="12">
        <v>5</v>
      </c>
      <c r="D9" s="12"/>
      <c r="E9" s="12">
        <v>5</v>
      </c>
      <c r="F9" s="12"/>
      <c r="G9" s="12">
        <f>+E9-C9</f>
        <v>0</v>
      </c>
      <c r="H9" s="1"/>
      <c r="I9" s="13" t="s">
        <v>13</v>
      </c>
      <c r="J9" s="14">
        <v>576</v>
      </c>
      <c r="K9" s="13"/>
      <c r="L9" s="30">
        <v>0.31</v>
      </c>
      <c r="M9" s="1"/>
      <c r="O9" s="3"/>
      <c r="P9" s="12"/>
    </row>
    <row r="10" spans="1:16" ht="15.95" customHeight="1">
      <c r="A10" s="6"/>
      <c r="B10" s="1" t="s">
        <v>14</v>
      </c>
      <c r="C10" s="2">
        <v>6800</v>
      </c>
      <c r="D10" s="2"/>
      <c r="E10" s="2">
        <f>+J20</f>
        <v>2272.75</v>
      </c>
      <c r="F10" s="2"/>
      <c r="G10" s="12">
        <f>+E10-C10</f>
        <v>-4527.25</v>
      </c>
      <c r="H10" s="1"/>
      <c r="I10" s="13" t="s">
        <v>15</v>
      </c>
      <c r="J10" s="14">
        <v>568.04999999999995</v>
      </c>
      <c r="K10" s="13"/>
      <c r="L10" s="30">
        <v>0.33</v>
      </c>
      <c r="M10" s="1"/>
      <c r="O10" s="1"/>
      <c r="P10" s="12"/>
    </row>
    <row r="11" spans="1:16" ht="15.95" customHeight="1" thickBot="1">
      <c r="A11" s="6"/>
      <c r="B11" s="1" t="s">
        <v>16</v>
      </c>
      <c r="C11" s="2">
        <v>4</v>
      </c>
      <c r="D11" s="2"/>
      <c r="E11" s="2">
        <f>+L20</f>
        <v>1.75</v>
      </c>
      <c r="F11" s="2"/>
      <c r="G11" s="15">
        <f>+E11-C11</f>
        <v>-2.25</v>
      </c>
      <c r="H11" s="1"/>
      <c r="I11" s="13" t="s">
        <v>17</v>
      </c>
      <c r="J11" s="14">
        <v>565.20000000000005</v>
      </c>
      <c r="K11" s="13"/>
      <c r="L11" s="30">
        <v>0.44</v>
      </c>
      <c r="M11" s="1"/>
      <c r="O11" s="1"/>
      <c r="P11" s="16"/>
    </row>
    <row r="12" spans="1:16" ht="15.95" customHeight="1">
      <c r="A12" s="34" t="s">
        <v>18</v>
      </c>
      <c r="B12" s="3"/>
      <c r="C12" s="17">
        <f>SUM(C8:C11)</f>
        <v>14651</v>
      </c>
      <c r="D12" s="2"/>
      <c r="E12" s="17">
        <f>+E8+E9+E10+E11</f>
        <v>10121.5</v>
      </c>
      <c r="F12" s="2"/>
      <c r="G12" s="12">
        <f>SUM(G8:G11)</f>
        <v>-4529.5</v>
      </c>
      <c r="H12" s="1"/>
      <c r="I12" s="13" t="s">
        <v>19</v>
      </c>
      <c r="J12" s="14"/>
      <c r="K12" s="13"/>
      <c r="L12" s="30">
        <v>0.37</v>
      </c>
      <c r="M12" s="1"/>
      <c r="O12" s="3"/>
      <c r="P12" s="12"/>
    </row>
    <row r="13" spans="1:16" ht="15.95" customHeight="1">
      <c r="A13" s="34"/>
      <c r="B13" s="1"/>
      <c r="C13" s="2"/>
      <c r="D13" s="2"/>
      <c r="E13" s="2"/>
      <c r="F13" s="2"/>
      <c r="G13" s="2"/>
      <c r="H13" s="1"/>
      <c r="I13" s="13" t="s">
        <v>20</v>
      </c>
      <c r="J13" s="14"/>
      <c r="K13" s="13"/>
      <c r="L13" s="30"/>
      <c r="M13" s="1"/>
      <c r="O13" s="3"/>
      <c r="P13" s="2"/>
    </row>
    <row r="14" spans="1:16" ht="15.95" customHeight="1">
      <c r="A14" s="6"/>
      <c r="B14" s="1"/>
      <c r="C14" s="2"/>
      <c r="D14" s="2"/>
      <c r="E14" s="2"/>
      <c r="F14" s="2"/>
      <c r="G14" s="2"/>
      <c r="H14" s="1"/>
      <c r="I14" s="13" t="s">
        <v>21</v>
      </c>
      <c r="J14" s="14"/>
      <c r="K14" s="13"/>
      <c r="L14" s="30"/>
      <c r="M14" s="1"/>
      <c r="O14" s="1"/>
      <c r="P14" s="2"/>
    </row>
    <row r="15" spans="1:16" ht="15.95" customHeight="1">
      <c r="A15" s="34" t="s">
        <v>22</v>
      </c>
      <c r="B15" s="3"/>
      <c r="C15" s="2"/>
      <c r="D15" s="2"/>
      <c r="E15" s="2"/>
      <c r="F15" s="2"/>
      <c r="G15" s="2"/>
      <c r="H15" s="1"/>
      <c r="I15" s="13" t="s">
        <v>23</v>
      </c>
      <c r="J15" s="14"/>
      <c r="K15" s="13"/>
      <c r="L15" s="30"/>
      <c r="M15" s="1"/>
      <c r="O15" s="3"/>
      <c r="P15" s="2"/>
    </row>
    <row r="16" spans="1:16" ht="15.95" customHeight="1">
      <c r="A16" s="6"/>
      <c r="B16" s="1" t="s">
        <v>24</v>
      </c>
      <c r="C16" s="2">
        <v>200</v>
      </c>
      <c r="D16" s="2"/>
      <c r="E16" s="2">
        <f>18.22+19.87+56.73</f>
        <v>94.82</v>
      </c>
      <c r="F16" s="2"/>
      <c r="G16" s="12">
        <f t="shared" ref="G16:G24" si="0">+E16-C16</f>
        <v>-105.18</v>
      </c>
      <c r="H16" s="1"/>
      <c r="I16" s="13" t="s">
        <v>25</v>
      </c>
      <c r="J16" s="14"/>
      <c r="K16" s="13"/>
      <c r="L16" s="30"/>
      <c r="M16" s="1"/>
      <c r="O16" s="1"/>
      <c r="P16" s="2"/>
    </row>
    <row r="17" spans="1:16" ht="15.95" customHeight="1">
      <c r="A17" s="6"/>
      <c r="B17" s="1" t="s">
        <v>26</v>
      </c>
      <c r="C17" s="2">
        <v>2500</v>
      </c>
      <c r="D17" s="2"/>
      <c r="E17" s="35">
        <v>0</v>
      </c>
      <c r="F17" s="2"/>
      <c r="G17" s="12">
        <f t="shared" si="0"/>
        <v>-2500</v>
      </c>
      <c r="H17" s="1"/>
      <c r="I17" s="13" t="s">
        <v>27</v>
      </c>
      <c r="J17" s="14"/>
      <c r="K17" s="13"/>
      <c r="L17" s="30"/>
      <c r="M17" s="1"/>
      <c r="O17" s="1"/>
      <c r="P17" s="2"/>
    </row>
    <row r="18" spans="1:16" ht="15.95" customHeight="1">
      <c r="A18" s="6"/>
      <c r="B18" s="1" t="s">
        <v>28</v>
      </c>
      <c r="C18" s="2">
        <v>600</v>
      </c>
      <c r="D18" s="2"/>
      <c r="E18" s="35">
        <v>0</v>
      </c>
      <c r="F18" s="2"/>
      <c r="G18" s="12">
        <f t="shared" si="0"/>
        <v>-600</v>
      </c>
      <c r="H18" s="1"/>
      <c r="I18" s="13" t="s">
        <v>29</v>
      </c>
      <c r="J18" s="14"/>
      <c r="K18" s="13"/>
      <c r="L18" s="30"/>
      <c r="M18" s="1"/>
      <c r="O18" s="1"/>
      <c r="P18" s="2"/>
    </row>
    <row r="19" spans="1:16" ht="15.95" customHeight="1">
      <c r="A19" s="6"/>
      <c r="B19" s="1" t="s">
        <v>30</v>
      </c>
      <c r="C19" s="2">
        <v>0</v>
      </c>
      <c r="D19" s="2"/>
      <c r="E19" s="35">
        <v>0</v>
      </c>
      <c r="F19" s="2"/>
      <c r="G19" s="12">
        <f t="shared" si="0"/>
        <v>0</v>
      </c>
      <c r="H19" s="1"/>
      <c r="I19" s="13" t="s">
        <v>31</v>
      </c>
      <c r="J19" s="14"/>
      <c r="K19" s="13"/>
      <c r="L19" s="30"/>
      <c r="M19" s="1"/>
      <c r="N19" s="1"/>
      <c r="O19" s="1"/>
      <c r="P19" s="2"/>
    </row>
    <row r="20" spans="1:16" ht="15.95" customHeight="1">
      <c r="A20" s="6"/>
      <c r="B20" s="1" t="s">
        <v>32</v>
      </c>
      <c r="C20" s="2">
        <v>800</v>
      </c>
      <c r="D20" s="2"/>
      <c r="E20" s="35">
        <v>0</v>
      </c>
      <c r="F20" s="2"/>
      <c r="G20" s="12">
        <f t="shared" si="0"/>
        <v>-800</v>
      </c>
      <c r="H20" s="1"/>
      <c r="I20" s="18"/>
      <c r="J20" s="19">
        <f>SUM(J8:J19)</f>
        <v>2272.75</v>
      </c>
      <c r="K20" s="20"/>
      <c r="L20" s="31">
        <f>SUM(L8:L19)</f>
        <v>1.75</v>
      </c>
      <c r="M20" s="1"/>
      <c r="N20" s="1"/>
      <c r="O20" s="1"/>
      <c r="P20" s="2"/>
    </row>
    <row r="21" spans="1:16" ht="15.95" customHeight="1">
      <c r="A21" s="6"/>
      <c r="B21" s="1" t="s">
        <v>33</v>
      </c>
      <c r="C21" s="2">
        <v>400</v>
      </c>
      <c r="D21" s="2"/>
      <c r="E21" s="35">
        <v>0</v>
      </c>
      <c r="F21" s="2"/>
      <c r="G21" s="12">
        <f t="shared" si="0"/>
        <v>-400</v>
      </c>
      <c r="H21" s="1"/>
      <c r="I21" s="1"/>
      <c r="J21" s="1"/>
      <c r="K21" s="1"/>
      <c r="L21" s="2"/>
      <c r="M21" s="1"/>
      <c r="N21" s="1"/>
      <c r="O21" s="1"/>
      <c r="P21" s="2"/>
    </row>
    <row r="22" spans="1:16" ht="15.95" customHeight="1">
      <c r="A22" s="6"/>
      <c r="B22" s="1" t="s">
        <v>34</v>
      </c>
      <c r="C22" s="2">
        <v>1600</v>
      </c>
      <c r="D22" s="2"/>
      <c r="E22" s="35">
        <v>0</v>
      </c>
      <c r="F22" s="2"/>
      <c r="G22" s="12">
        <f t="shared" si="0"/>
        <v>-1600</v>
      </c>
      <c r="H22" s="1"/>
      <c r="I22" s="1"/>
      <c r="J22" s="1"/>
      <c r="K22" s="1"/>
      <c r="L22" s="2"/>
      <c r="M22" s="1"/>
      <c r="N22" s="1"/>
      <c r="O22" s="1"/>
      <c r="P22" s="2"/>
    </row>
    <row r="23" spans="1:16" ht="15.95" customHeight="1">
      <c r="A23" s="6"/>
      <c r="B23" s="1" t="s">
        <v>35</v>
      </c>
      <c r="C23" s="2">
        <v>400</v>
      </c>
      <c r="D23" s="2"/>
      <c r="E23" s="35">
        <f>37.41+100-4.13</f>
        <v>133.28</v>
      </c>
      <c r="F23" s="2"/>
      <c r="G23" s="12">
        <f t="shared" si="0"/>
        <v>-266.72000000000003</v>
      </c>
      <c r="H23" s="1"/>
      <c r="I23" s="1"/>
      <c r="J23" s="1"/>
      <c r="K23" s="1"/>
      <c r="L23" s="2"/>
      <c r="M23" s="1"/>
      <c r="N23" s="1"/>
      <c r="O23" s="1"/>
      <c r="P23" s="2"/>
    </row>
    <row r="24" spans="1:16" ht="15.95" customHeight="1" thickBot="1">
      <c r="A24" s="6"/>
      <c r="B24" s="1" t="s">
        <v>36</v>
      </c>
      <c r="C24" s="2">
        <v>100</v>
      </c>
      <c r="D24" s="2"/>
      <c r="E24" s="35">
        <v>0</v>
      </c>
      <c r="F24" s="2"/>
      <c r="G24" s="12">
        <f t="shared" si="0"/>
        <v>-100</v>
      </c>
      <c r="H24" s="1"/>
      <c r="I24" s="1"/>
      <c r="J24" s="1"/>
      <c r="K24" s="1"/>
      <c r="L24" s="2"/>
      <c r="M24" s="1"/>
      <c r="N24" s="1"/>
      <c r="O24" s="1"/>
      <c r="P24" s="2"/>
    </row>
    <row r="25" spans="1:16" ht="15.95" customHeight="1">
      <c r="A25" s="34" t="s">
        <v>37</v>
      </c>
      <c r="B25" s="1"/>
      <c r="C25" s="21">
        <f>SUM(C16:C24)</f>
        <v>6600</v>
      </c>
      <c r="D25" s="1"/>
      <c r="E25" s="21">
        <f>SUM(E16:E24)</f>
        <v>228.1</v>
      </c>
      <c r="F25" s="1"/>
      <c r="G25" s="21">
        <f>SUM(G16:G24)</f>
        <v>-6371.9000000000005</v>
      </c>
      <c r="H25" s="1"/>
      <c r="I25" s="1"/>
      <c r="J25" s="1"/>
      <c r="K25" s="1"/>
      <c r="L25" s="2"/>
      <c r="M25" s="1"/>
      <c r="N25" s="1"/>
      <c r="O25" s="3"/>
      <c r="P25" s="22"/>
    </row>
    <row r="26" spans="1:16">
      <c r="A26" s="34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1"/>
      <c r="N26" s="1"/>
      <c r="O26" s="3"/>
      <c r="P26" s="1"/>
    </row>
    <row r="27" spans="1:16" ht="19.5" customHeight="1">
      <c r="A27" s="34" t="s">
        <v>38</v>
      </c>
      <c r="B27" s="23" t="s">
        <v>39</v>
      </c>
      <c r="C27" s="24">
        <f>C12-C25</f>
        <v>8051</v>
      </c>
      <c r="D27" s="25"/>
      <c r="E27" s="24">
        <f>E12-E25</f>
        <v>9893.4</v>
      </c>
      <c r="F27" s="3"/>
      <c r="G27" s="24">
        <f>+G12-G25</f>
        <v>1842.4000000000005</v>
      </c>
      <c r="H27" s="1"/>
      <c r="I27" s="1"/>
      <c r="J27" s="1"/>
      <c r="K27" s="1"/>
      <c r="L27" s="2"/>
      <c r="M27" s="1"/>
      <c r="N27" s="1"/>
      <c r="O27" s="3"/>
      <c r="P27" s="26"/>
    </row>
    <row r="28" spans="1:16">
      <c r="A28" s="6"/>
      <c r="B28" s="1"/>
      <c r="C28" s="26"/>
      <c r="D28" s="1"/>
      <c r="E28" s="27"/>
      <c r="F28" s="1"/>
      <c r="G28" s="27"/>
      <c r="H28" s="1"/>
      <c r="I28" s="1"/>
      <c r="J28" s="1"/>
      <c r="K28" s="1"/>
      <c r="L28" s="2"/>
      <c r="M28" s="1"/>
      <c r="N28" s="1"/>
      <c r="O28" s="1"/>
      <c r="P28" s="27"/>
    </row>
    <row r="29" spans="1:16" hidden="1">
      <c r="A29" s="34"/>
      <c r="B29" s="3"/>
      <c r="C29" s="1"/>
      <c r="D29" s="1"/>
      <c r="E29" s="1"/>
      <c r="F29" s="1"/>
      <c r="G29" s="1"/>
      <c r="H29" s="1"/>
      <c r="I29" s="1"/>
      <c r="J29" s="1"/>
      <c r="K29" s="1"/>
      <c r="L29" s="2"/>
      <c r="M29" s="1"/>
      <c r="N29" s="1"/>
    </row>
    <row r="30" spans="1:16" hidden="1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1"/>
      <c r="N30" s="1"/>
    </row>
    <row r="31" spans="1:16" hidden="1">
      <c r="A31" s="34"/>
      <c r="B31" s="1"/>
      <c r="C31" s="1"/>
      <c r="D31" s="1"/>
      <c r="E31" s="27"/>
      <c r="F31" s="1"/>
      <c r="G31" s="27" t="e">
        <f>+#REF!</f>
        <v>#REF!</v>
      </c>
      <c r="H31" s="1"/>
      <c r="I31" s="1"/>
      <c r="J31" s="1"/>
      <c r="K31" s="1"/>
      <c r="L31" s="2"/>
      <c r="M31" s="1"/>
      <c r="N31" s="1"/>
    </row>
    <row r="32" spans="1:16" hidden="1">
      <c r="A32" s="34"/>
      <c r="B32" s="3" t="s">
        <v>40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1"/>
      <c r="N32" s="1"/>
    </row>
    <row r="33" spans="1:14" hidden="1">
      <c r="A33" s="34"/>
      <c r="B33" s="1"/>
      <c r="C33" s="27"/>
      <c r="D33" s="1"/>
      <c r="E33" s="27">
        <v>7639.75</v>
      </c>
      <c r="F33" s="1"/>
      <c r="G33" s="27" t="e">
        <f>+G31+G28</f>
        <v>#REF!</v>
      </c>
      <c r="H33" s="1"/>
      <c r="I33" s="1"/>
      <c r="J33" s="1"/>
      <c r="K33" s="1"/>
      <c r="L33" s="2"/>
      <c r="M33" s="1"/>
      <c r="N33" s="1"/>
    </row>
    <row r="34" spans="1:14">
      <c r="A34" s="34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  <c r="M34" s="1"/>
      <c r="N34" s="1"/>
    </row>
    <row r="35" spans="1:14">
      <c r="A35" s="34"/>
      <c r="B35" s="1"/>
      <c r="C35" s="1"/>
      <c r="D35" s="1"/>
      <c r="E35" s="27" t="s">
        <v>41</v>
      </c>
      <c r="F35" s="1"/>
      <c r="G35" s="1"/>
      <c r="H35" s="1"/>
      <c r="I35" s="1"/>
      <c r="J35" s="1"/>
      <c r="K35" s="1"/>
      <c r="L35" s="2"/>
      <c r="M35" s="1"/>
      <c r="N35" s="1"/>
    </row>
    <row r="36" spans="1:14">
      <c r="A36" s="34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1"/>
    </row>
    <row r="37" spans="1:14">
      <c r="A37" s="34"/>
      <c r="B37" s="1"/>
      <c r="C37" s="1"/>
      <c r="D37" s="1"/>
      <c r="E37" s="27" t="s">
        <v>41</v>
      </c>
      <c r="F37" s="1"/>
      <c r="G37" s="1"/>
      <c r="H37" s="1"/>
      <c r="M37" s="1"/>
      <c r="N37" s="1"/>
    </row>
    <row r="38" spans="1:14" ht="16.5">
      <c r="A38" s="28"/>
    </row>
    <row r="39" spans="1:14" ht="16.5">
      <c r="A39" s="28"/>
    </row>
  </sheetData>
  <mergeCells count="4">
    <mergeCell ref="A1:G1"/>
    <mergeCell ref="A3:G3"/>
    <mergeCell ref="A4:B4"/>
    <mergeCell ref="C4:G4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Schaefer</dc:creator>
  <cp:keywords/>
  <dc:description/>
  <cp:lastModifiedBy/>
  <cp:revision/>
  <dcterms:created xsi:type="dcterms:W3CDTF">2018-09-26T19:10:14Z</dcterms:created>
  <dcterms:modified xsi:type="dcterms:W3CDTF">2019-11-25T02:49:17Z</dcterms:modified>
  <cp:category/>
  <cp:contentStatus/>
</cp:coreProperties>
</file>